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B4" i="1" l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4" i="1"/>
  <c r="I4" i="1" s="1"/>
  <c r="G17" i="1"/>
  <c r="B6" i="1"/>
  <c r="E6" i="1" s="1"/>
  <c r="B7" i="1"/>
  <c r="E7" i="1" s="1"/>
  <c r="B8" i="1"/>
  <c r="E8" i="1" s="1"/>
  <c r="B9" i="1"/>
  <c r="E9" i="1" s="1"/>
  <c r="B10" i="1"/>
  <c r="E10" i="1" s="1"/>
  <c r="B11" i="1"/>
  <c r="E11" i="1" s="1"/>
  <c r="B12" i="1"/>
  <c r="E12" i="1" s="1"/>
  <c r="B13" i="1"/>
  <c r="E13" i="1" s="1"/>
  <c r="B14" i="1"/>
  <c r="E14" i="1" s="1"/>
  <c r="B15" i="1"/>
  <c r="E15" i="1" s="1"/>
  <c r="B16" i="1"/>
  <c r="E16" i="1" s="1"/>
  <c r="B5" i="1"/>
  <c r="E5" i="1" s="1"/>
  <c r="D17" i="1"/>
  <c r="H17" i="1"/>
  <c r="C17" i="1"/>
  <c r="K16" i="1" l="1"/>
  <c r="K15" i="1"/>
  <c r="K14" i="1"/>
  <c r="K13" i="1"/>
  <c r="K12" i="1"/>
  <c r="K11" i="1"/>
  <c r="K10" i="1"/>
  <c r="K9" i="1"/>
  <c r="K8" i="1"/>
  <c r="K7" i="1"/>
  <c r="K6" i="1"/>
  <c r="K5" i="1"/>
  <c r="J16" i="1"/>
  <c r="J14" i="1"/>
  <c r="J13" i="1"/>
  <c r="J12" i="1"/>
  <c r="J11" i="1"/>
  <c r="J10" i="1"/>
  <c r="J9" i="1"/>
  <c r="J8" i="1"/>
  <c r="J7" i="1"/>
  <c r="J6" i="1"/>
  <c r="J5" i="1"/>
  <c r="B17" i="1"/>
  <c r="E17" i="1" s="1"/>
  <c r="E4" i="1"/>
  <c r="J15" i="1"/>
  <c r="F17" i="1"/>
  <c r="I17" i="1" s="1"/>
  <c r="K17" i="1" l="1"/>
  <c r="K4" i="1"/>
  <c r="J17" i="1"/>
</calcChain>
</file>

<file path=xl/sharedStrings.xml><?xml version="1.0" encoding="utf-8"?>
<sst xmlns="http://schemas.openxmlformats.org/spreadsheetml/2006/main" count="28" uniqueCount="23">
  <si>
    <t>Наименование автономного учреждения:</t>
  </si>
  <si>
    <t>Доля бюджетных средств в общем объеме расходов, %</t>
  </si>
  <si>
    <t>МАУ "ЕДИНАЯ МЕЖПОСЕЛЕНЧЕСКАЯ СПЕЦИАЛИЗИРОВАННАЯ СЛУЖБА "СЕВЕРО-БАЙКАЛЬСКОГО РАЙОНА"</t>
  </si>
  <si>
    <t>МАУ ДО "ДШИ П.НОВЫЙ УОЯН" МО "СЕВЕРО-БАЙКАЛЬСКИЙ РАЙОН"</t>
  </si>
  <si>
    <t>МАУ ДО "ДШИ П.КИЧЕРА" МО "СЕВЕРО-БАЙКАЛЬСКИЙ РАЙОН"</t>
  </si>
  <si>
    <t>МАУ ДО "ДШИ П. НИЖНЕАНГАРСК" МО "СЕВЕРО-БАЙКАЛЬСКИЙ РАЙОН"</t>
  </si>
  <si>
    <t>МАУ "ИНФОРМАЦИОННО-МЕТОДИЧЕСКИЙ ЦЕНТР КУЛЬТУРЫ" МУНИЦИПАЛЬНОГО ОБРАЗОВАНИЯ "СЕВЕРО-БАЙКАЛЬСКИЙ РАЙОН"</t>
  </si>
  <si>
    <t>АУ СДК С. БАЙКАЛЬСКОЕ МУНИЦИПАЛЬНОГО ОБРАЗОВАНИЯ СЕЛЬСКОГО ПОСЕЛЕНИЯ "БАЙКАЛЬСКОЕ ЭВЕНКИЙСКОЕ"</t>
  </si>
  <si>
    <t>АУ "ММЦД П. НИЖНЕАНГАРСК "МО СЕВЕРО-БАЙКАЛЬСКИЙ РАЙОН"</t>
  </si>
  <si>
    <t>АУ "ММЦБ П. НИЖНЕАНГАРСК" МО "СЕВЕРО-БАЙКАЛЬСКИЙ РАЙОН"</t>
  </si>
  <si>
    <t>АУ "КДЦ" "СОВРЕМЕННИК" МО СП "ВЕРХНЕЗАИМСКОЕ" СЕВЕРО-БАЙКАЛЬСКОГО РАЙОНА</t>
  </si>
  <si>
    <t xml:space="preserve"> АУ "КДЦ "СЭВДЕН" МО СП "КУМОРСКОЕ ЭВЕНКИЙСКОЕ" СЕВЕРО-БАЙКАЛЬСКОГО РАЙОНА</t>
  </si>
  <si>
    <t>АУ "ИКМ СЕВЕРО-БАЙКАЛЬСКОГО РАЙОНА ИМ. Н.К. КИСЕЛЕВОЙ"</t>
  </si>
  <si>
    <t xml:space="preserve"> АУ " КДЦ "АРГУАКТА С. ХОЛОДНОЕ " МО СП "ХОЛОДНОЕ ЭВЕНКИЙСКОЕ " СЕВЕРО-БАЙКАЛЬСКОГО РАЙОНА</t>
  </si>
  <si>
    <t>Всего:</t>
  </si>
  <si>
    <t>За счет  средств бюджета</t>
  </si>
  <si>
    <t>За счет средств внебюджета</t>
  </si>
  <si>
    <t>ДК "РОМАНТИК", АУ</t>
  </si>
  <si>
    <t>Доля расходов бюджета МО "Северо-Байкальский район" на финансирование услуг социальной сферы, оказываемых автономными учреждениями за 1 полугодие 2023 года</t>
  </si>
  <si>
    <t>Объем расходов на 01.07.2022 (руб)</t>
  </si>
  <si>
    <t>Объем расходов на 01.07.2023 (руб)</t>
  </si>
  <si>
    <t>Рост/снижение доли бюджетных средств в общем объеме расходов в абсолютном выражении</t>
  </si>
  <si>
    <t>Темп роста/ снижения доли бюджетных средств в общем объеме расходов,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</si>
</sst>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workbookViewId="0">
      <selection activeCell="H17" sqref="H17"/>
    </sheetView>
  </sheetViews>
  <sheetFormatPr defaultRowHeight="15" x14ac:dyDescent="0.25"/>
  <cols>
    <col min="1" max="1" width="54.42578125" customWidth="1"/>
    <col min="2" max="2" width="19.42578125" bestFit="1" customWidth="1"/>
    <col min="3" max="3" width="16.42578125" bestFit="1" customWidth="1"/>
    <col min="4" max="4" width="15.140625" bestFit="1" customWidth="1"/>
    <col min="5" max="5" width="17.85546875" customWidth="1"/>
    <col min="6" max="6" width="19.42578125" bestFit="1" customWidth="1"/>
    <col min="7" max="7" width="17.85546875" bestFit="1" customWidth="1"/>
    <col min="8" max="8" width="16" customWidth="1"/>
    <col min="9" max="9" width="16.85546875" customWidth="1"/>
    <col min="10" max="10" width="22.85546875" customWidth="1"/>
    <col min="11" max="11" width="20.42578125" customWidth="1"/>
  </cols>
  <sheetData>
    <row r="1" spans="1:20" ht="44.25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</row>
    <row r="2" spans="1:20" ht="47.25" customHeight="1" x14ac:dyDescent="0.3">
      <c r="A2" s="17" t="s">
        <v>0</v>
      </c>
      <c r="B2" s="12" t="s">
        <v>19</v>
      </c>
      <c r="C2" s="13"/>
      <c r="D2" s="14"/>
      <c r="E2" s="17" t="s">
        <v>1</v>
      </c>
      <c r="F2" s="12" t="s">
        <v>20</v>
      </c>
      <c r="G2" s="13"/>
      <c r="H2" s="14"/>
      <c r="I2" s="17" t="s">
        <v>1</v>
      </c>
      <c r="J2" s="15" t="s">
        <v>21</v>
      </c>
      <c r="K2" s="15" t="s">
        <v>22</v>
      </c>
      <c r="L2" s="5"/>
      <c r="M2" s="5"/>
      <c r="N2" s="1"/>
      <c r="O2" s="1"/>
      <c r="P2" s="1"/>
      <c r="Q2" s="1"/>
      <c r="R2" s="1"/>
      <c r="S2" s="1"/>
      <c r="T2" s="1"/>
    </row>
    <row r="3" spans="1:20" ht="105.75" customHeight="1" x14ac:dyDescent="0.3">
      <c r="A3" s="17"/>
      <c r="B3" s="7" t="s">
        <v>14</v>
      </c>
      <c r="C3" s="7" t="s">
        <v>15</v>
      </c>
      <c r="D3" s="7" t="s">
        <v>16</v>
      </c>
      <c r="E3" s="17"/>
      <c r="F3" s="7" t="s">
        <v>14</v>
      </c>
      <c r="G3" s="7" t="s">
        <v>15</v>
      </c>
      <c r="H3" s="7" t="s">
        <v>16</v>
      </c>
      <c r="I3" s="17"/>
      <c r="J3" s="16"/>
      <c r="K3" s="16"/>
      <c r="L3" s="5"/>
      <c r="M3" s="5"/>
      <c r="N3" s="1"/>
      <c r="O3" s="1"/>
      <c r="P3" s="1"/>
      <c r="Q3" s="1"/>
      <c r="R3" s="1"/>
      <c r="S3" s="1"/>
      <c r="T3" s="1"/>
    </row>
    <row r="4" spans="1:20" ht="75" x14ac:dyDescent="0.3">
      <c r="A4" s="8" t="s">
        <v>2</v>
      </c>
      <c r="B4" s="9">
        <f>C4+D4</f>
        <v>658940.91</v>
      </c>
      <c r="C4" s="9">
        <v>658940.91</v>
      </c>
      <c r="D4" s="9">
        <v>0</v>
      </c>
      <c r="E4" s="10">
        <f>C4*100/B4</f>
        <v>100</v>
      </c>
      <c r="F4" s="9">
        <f>G4+H4</f>
        <v>536183.17000000004</v>
      </c>
      <c r="G4" s="9">
        <v>536183.17000000004</v>
      </c>
      <c r="H4" s="9">
        <v>0</v>
      </c>
      <c r="I4" s="10">
        <f>G4*100/F4</f>
        <v>100</v>
      </c>
      <c r="J4" s="10">
        <f>I4-E4</f>
        <v>0</v>
      </c>
      <c r="K4" s="10">
        <f>I4*100/E4</f>
        <v>100</v>
      </c>
      <c r="L4" s="5"/>
      <c r="M4" s="5"/>
      <c r="N4" s="1"/>
      <c r="O4" s="1"/>
      <c r="P4" s="1"/>
      <c r="Q4" s="1"/>
      <c r="R4" s="1"/>
      <c r="S4" s="1"/>
      <c r="T4" s="1"/>
    </row>
    <row r="5" spans="1:20" ht="18.75" x14ac:dyDescent="0.3">
      <c r="A5" s="8" t="s">
        <v>17</v>
      </c>
      <c r="B5" s="9">
        <f>C5+D5</f>
        <v>3095078.13</v>
      </c>
      <c r="C5" s="9">
        <v>2699727.85</v>
      </c>
      <c r="D5" s="9">
        <v>395350.28</v>
      </c>
      <c r="E5" s="10">
        <f>C5*100/B5</f>
        <v>87.226484650970676</v>
      </c>
      <c r="F5" s="9">
        <f t="shared" ref="F5:F16" si="0">G5+H5</f>
        <v>10633680.73</v>
      </c>
      <c r="G5" s="9">
        <v>4974349.7300000004</v>
      </c>
      <c r="H5" s="9">
        <v>5659331</v>
      </c>
      <c r="I5" s="10">
        <f t="shared" ref="I5:I17" si="1">G5*100/F5</f>
        <v>46.779190162877875</v>
      </c>
      <c r="J5" s="10">
        <f t="shared" ref="J5:J16" si="2">I5-E5</f>
        <v>-40.447294488092801</v>
      </c>
      <c r="K5" s="10">
        <f t="shared" ref="K5:K16" si="3">I5*100/E5</f>
        <v>53.629571740808778</v>
      </c>
      <c r="L5" s="5"/>
      <c r="M5" s="5"/>
      <c r="N5" s="1"/>
      <c r="O5" s="1"/>
      <c r="P5" s="1"/>
      <c r="Q5" s="1"/>
      <c r="R5" s="1"/>
      <c r="S5" s="1"/>
      <c r="T5" s="1"/>
    </row>
    <row r="6" spans="1:20" ht="37.5" x14ac:dyDescent="0.3">
      <c r="A6" s="8" t="s">
        <v>3</v>
      </c>
      <c r="B6" s="9">
        <f t="shared" ref="B6:B16" si="4">C6+D6</f>
        <v>19942424</v>
      </c>
      <c r="C6" s="9">
        <v>19838578.16</v>
      </c>
      <c r="D6" s="9">
        <v>103845.84</v>
      </c>
      <c r="E6" s="10">
        <f t="shared" ref="E6:E17" si="5">C6*100/B6</f>
        <v>99.479271727448975</v>
      </c>
      <c r="F6" s="9">
        <f t="shared" si="0"/>
        <v>10454137.220000001</v>
      </c>
      <c r="G6" s="9">
        <v>9995705.7400000002</v>
      </c>
      <c r="H6" s="9">
        <v>458431.48</v>
      </c>
      <c r="I6" s="10">
        <f t="shared" si="1"/>
        <v>95.614832000454641</v>
      </c>
      <c r="J6" s="10">
        <f t="shared" si="2"/>
        <v>-3.864439726994334</v>
      </c>
      <c r="K6" s="10">
        <f t="shared" si="3"/>
        <v>96.115331706908719</v>
      </c>
      <c r="L6" s="5"/>
      <c r="M6" s="5"/>
      <c r="N6" s="1"/>
      <c r="O6" s="1"/>
      <c r="P6" s="1"/>
      <c r="Q6" s="1"/>
      <c r="R6" s="1"/>
      <c r="S6" s="1"/>
      <c r="T6" s="1"/>
    </row>
    <row r="7" spans="1:20" ht="37.5" x14ac:dyDescent="0.3">
      <c r="A7" s="8" t="s">
        <v>4</v>
      </c>
      <c r="B7" s="9">
        <f t="shared" si="4"/>
        <v>7072934.7999999998</v>
      </c>
      <c r="C7" s="9">
        <v>6932802.8099999996</v>
      </c>
      <c r="D7" s="9">
        <v>140131.99</v>
      </c>
      <c r="E7" s="10">
        <f t="shared" si="5"/>
        <v>98.018757503603737</v>
      </c>
      <c r="F7" s="9">
        <f t="shared" si="0"/>
        <v>7537550.2299999995</v>
      </c>
      <c r="G7" s="9">
        <v>7308309.5999999996</v>
      </c>
      <c r="H7" s="9">
        <v>229240.63</v>
      </c>
      <c r="I7" s="10">
        <f t="shared" si="1"/>
        <v>96.958685209319</v>
      </c>
      <c r="J7" s="10">
        <f t="shared" si="2"/>
        <v>-1.0600722942847369</v>
      </c>
      <c r="K7" s="10">
        <f t="shared" si="3"/>
        <v>98.918500579600007</v>
      </c>
      <c r="L7" s="5"/>
      <c r="M7" s="5"/>
      <c r="N7" s="1"/>
      <c r="O7" s="1"/>
      <c r="P7" s="1"/>
      <c r="Q7" s="1"/>
      <c r="R7" s="1"/>
      <c r="S7" s="1"/>
      <c r="T7" s="1"/>
    </row>
    <row r="8" spans="1:20" ht="56.25" x14ac:dyDescent="0.3">
      <c r="A8" s="8" t="s">
        <v>5</v>
      </c>
      <c r="B8" s="9">
        <f t="shared" si="4"/>
        <v>10722758.739999998</v>
      </c>
      <c r="C8" s="9">
        <v>10497383.789999999</v>
      </c>
      <c r="D8" s="9">
        <v>225374.95</v>
      </c>
      <c r="E8" s="10">
        <f t="shared" si="5"/>
        <v>97.898162632725615</v>
      </c>
      <c r="F8" s="9">
        <f t="shared" si="0"/>
        <v>12449071.720000001</v>
      </c>
      <c r="G8" s="9">
        <v>12216353.140000001</v>
      </c>
      <c r="H8" s="9">
        <v>232718.58</v>
      </c>
      <c r="I8" s="10">
        <f t="shared" si="1"/>
        <v>98.130635076781445</v>
      </c>
      <c r="J8" s="10">
        <f t="shared" si="2"/>
        <v>0.2324724440558299</v>
      </c>
      <c r="K8" s="10">
        <f t="shared" si="3"/>
        <v>100.23746354150482</v>
      </c>
      <c r="L8" s="5"/>
      <c r="M8" s="5"/>
      <c r="N8" s="1"/>
      <c r="O8" s="1"/>
      <c r="P8" s="1"/>
      <c r="Q8" s="1"/>
      <c r="R8" s="1"/>
      <c r="S8" s="1"/>
      <c r="T8" s="1"/>
    </row>
    <row r="9" spans="1:20" ht="93.75" x14ac:dyDescent="0.3">
      <c r="A9" s="8" t="s">
        <v>6</v>
      </c>
      <c r="B9" s="9">
        <f t="shared" si="4"/>
        <v>7029241.5299999993</v>
      </c>
      <c r="C9" s="9">
        <v>5740620.2599999998</v>
      </c>
      <c r="D9" s="9">
        <v>1288621.27</v>
      </c>
      <c r="E9" s="10">
        <f t="shared" si="5"/>
        <v>81.667705334916846</v>
      </c>
      <c r="F9" s="9">
        <f t="shared" si="0"/>
        <v>6465625.6399999997</v>
      </c>
      <c r="G9" s="9">
        <v>6081824.21</v>
      </c>
      <c r="H9" s="9">
        <v>383801.43</v>
      </c>
      <c r="I9" s="10">
        <f t="shared" si="1"/>
        <v>94.063970737408795</v>
      </c>
      <c r="J9" s="10">
        <f t="shared" si="2"/>
        <v>12.396265402491949</v>
      </c>
      <c r="K9" s="10">
        <f t="shared" si="3"/>
        <v>115.17890744163221</v>
      </c>
      <c r="L9" s="5"/>
      <c r="M9" s="5"/>
      <c r="N9" s="1"/>
      <c r="O9" s="1"/>
      <c r="P9" s="1"/>
      <c r="Q9" s="1"/>
      <c r="R9" s="1"/>
      <c r="S9" s="1"/>
      <c r="T9" s="1"/>
    </row>
    <row r="10" spans="1:20" ht="75" x14ac:dyDescent="0.3">
      <c r="A10" s="8" t="s">
        <v>7</v>
      </c>
      <c r="B10" s="9">
        <f t="shared" si="4"/>
        <v>825549.95</v>
      </c>
      <c r="C10" s="9">
        <v>822318.95</v>
      </c>
      <c r="D10" s="9">
        <v>3231</v>
      </c>
      <c r="E10" s="10">
        <f t="shared" si="5"/>
        <v>99.608624529624166</v>
      </c>
      <c r="F10" s="9">
        <f t="shared" si="0"/>
        <v>994703.91999999993</v>
      </c>
      <c r="G10" s="9">
        <v>978886.59</v>
      </c>
      <c r="H10" s="9">
        <v>15817.33</v>
      </c>
      <c r="I10" s="10">
        <f t="shared" si="1"/>
        <v>98.409845414100715</v>
      </c>
      <c r="J10" s="10">
        <f t="shared" si="2"/>
        <v>-1.1987791155234504</v>
      </c>
      <c r="K10" s="10">
        <f t="shared" si="3"/>
        <v>98.796510722656421</v>
      </c>
      <c r="L10" s="5"/>
      <c r="M10" s="5"/>
      <c r="N10" s="1"/>
      <c r="O10" s="1"/>
      <c r="P10" s="1"/>
      <c r="Q10" s="1"/>
      <c r="R10" s="1"/>
      <c r="S10" s="1"/>
      <c r="T10" s="1"/>
    </row>
    <row r="11" spans="1:20" ht="37.5" x14ac:dyDescent="0.3">
      <c r="A11" s="8" t="s">
        <v>8</v>
      </c>
      <c r="B11" s="9">
        <f t="shared" si="4"/>
        <v>5545650.9100000001</v>
      </c>
      <c r="C11" s="9">
        <v>4975670.76</v>
      </c>
      <c r="D11" s="9">
        <v>569980.15</v>
      </c>
      <c r="E11" s="10">
        <f t="shared" si="5"/>
        <v>89.722033369027912</v>
      </c>
      <c r="F11" s="9">
        <f t="shared" si="0"/>
        <v>10148828.99</v>
      </c>
      <c r="G11" s="9">
        <v>4491075.92</v>
      </c>
      <c r="H11" s="9">
        <v>5657753.0700000003</v>
      </c>
      <c r="I11" s="10">
        <f t="shared" si="1"/>
        <v>44.252158790193583</v>
      </c>
      <c r="J11" s="10">
        <f t="shared" si="2"/>
        <v>-45.469874578834329</v>
      </c>
      <c r="K11" s="10">
        <f t="shared" si="3"/>
        <v>49.321395345760685</v>
      </c>
      <c r="L11" s="5"/>
      <c r="M11" s="5"/>
      <c r="N11" s="1"/>
      <c r="O11" s="1"/>
      <c r="P11" s="1"/>
      <c r="Q11" s="1"/>
      <c r="R11" s="1"/>
      <c r="S11" s="1"/>
      <c r="T11" s="1"/>
    </row>
    <row r="12" spans="1:20" ht="37.5" x14ac:dyDescent="0.3">
      <c r="A12" s="8" t="s">
        <v>9</v>
      </c>
      <c r="B12" s="9">
        <f t="shared" si="4"/>
        <v>3036751.09</v>
      </c>
      <c r="C12" s="9">
        <v>2968439.84</v>
      </c>
      <c r="D12" s="9">
        <v>68311.25</v>
      </c>
      <c r="E12" s="10">
        <f t="shared" si="5"/>
        <v>97.750515337758557</v>
      </c>
      <c r="F12" s="9">
        <f t="shared" si="0"/>
        <v>3083945.84</v>
      </c>
      <c r="G12" s="9">
        <v>3005821</v>
      </c>
      <c r="H12" s="9">
        <v>78124.84</v>
      </c>
      <c r="I12" s="10">
        <f t="shared" si="1"/>
        <v>97.466724642609165</v>
      </c>
      <c r="J12" s="10">
        <f t="shared" si="2"/>
        <v>-0.28379069514939204</v>
      </c>
      <c r="K12" s="10">
        <f t="shared" si="3"/>
        <v>99.709678568784213</v>
      </c>
      <c r="L12" s="5"/>
      <c r="M12" s="5"/>
      <c r="N12" s="1"/>
      <c r="O12" s="1"/>
      <c r="P12" s="1"/>
      <c r="Q12" s="1"/>
      <c r="R12" s="1"/>
      <c r="S12" s="1"/>
      <c r="T12" s="1"/>
    </row>
    <row r="13" spans="1:20" ht="56.25" x14ac:dyDescent="0.3">
      <c r="A13" s="8" t="s">
        <v>10</v>
      </c>
      <c r="B13" s="9">
        <f t="shared" si="4"/>
        <v>1299456.4000000001</v>
      </c>
      <c r="C13" s="9">
        <v>1288251.3</v>
      </c>
      <c r="D13" s="9">
        <v>11205.1</v>
      </c>
      <c r="E13" s="10">
        <f t="shared" si="5"/>
        <v>99.137708660329025</v>
      </c>
      <c r="F13" s="9">
        <f t="shared" si="0"/>
        <v>1861632.72</v>
      </c>
      <c r="G13" s="9">
        <v>1851632.4</v>
      </c>
      <c r="H13" s="9">
        <v>10000.32</v>
      </c>
      <c r="I13" s="10">
        <f t="shared" si="1"/>
        <v>99.462819927230328</v>
      </c>
      <c r="J13" s="10">
        <f t="shared" si="2"/>
        <v>0.32511126690130254</v>
      </c>
      <c r="K13" s="10">
        <f t="shared" si="3"/>
        <v>100.32793905698911</v>
      </c>
      <c r="L13" s="5"/>
      <c r="M13" s="5"/>
      <c r="N13" s="1"/>
      <c r="O13" s="1"/>
      <c r="P13" s="1"/>
      <c r="Q13" s="1"/>
      <c r="R13" s="1"/>
      <c r="S13" s="1"/>
      <c r="T13" s="1"/>
    </row>
    <row r="14" spans="1:20" ht="56.25" x14ac:dyDescent="0.3">
      <c r="A14" s="8" t="s">
        <v>11</v>
      </c>
      <c r="B14" s="9">
        <f t="shared" si="4"/>
        <v>1404642.27</v>
      </c>
      <c r="C14" s="9">
        <v>1382881.1</v>
      </c>
      <c r="D14" s="9">
        <v>21761.17</v>
      </c>
      <c r="E14" s="10">
        <f t="shared" si="5"/>
        <v>98.45076782432298</v>
      </c>
      <c r="F14" s="9">
        <f t="shared" si="0"/>
        <v>1016916.04</v>
      </c>
      <c r="G14" s="9">
        <v>1016915.78</v>
      </c>
      <c r="H14" s="9">
        <v>0.26</v>
      </c>
      <c r="I14" s="10">
        <f t="shared" si="1"/>
        <v>99.999974432500835</v>
      </c>
      <c r="J14" s="10">
        <f t="shared" si="2"/>
        <v>1.5492066081778546</v>
      </c>
      <c r="K14" s="10">
        <f t="shared" si="3"/>
        <v>101.57358509477781</v>
      </c>
      <c r="L14" s="5"/>
      <c r="M14" s="5"/>
      <c r="N14" s="1"/>
      <c r="O14" s="1"/>
      <c r="P14" s="1"/>
      <c r="Q14" s="1"/>
      <c r="R14" s="1"/>
      <c r="S14" s="1"/>
      <c r="T14" s="1"/>
    </row>
    <row r="15" spans="1:20" ht="37.5" x14ac:dyDescent="0.3">
      <c r="A15" s="8" t="s">
        <v>12</v>
      </c>
      <c r="B15" s="9">
        <f t="shared" si="4"/>
        <v>2386439.84</v>
      </c>
      <c r="C15" s="9">
        <v>1964619.95</v>
      </c>
      <c r="D15" s="9">
        <v>421819.89</v>
      </c>
      <c r="E15" s="10">
        <f t="shared" si="5"/>
        <v>82.32430238006755</v>
      </c>
      <c r="F15" s="9">
        <f t="shared" si="0"/>
        <v>6697932.5900000008</v>
      </c>
      <c r="G15" s="9">
        <v>6269197.1900000004</v>
      </c>
      <c r="H15" s="9">
        <v>428735.4</v>
      </c>
      <c r="I15" s="10">
        <f t="shared" si="1"/>
        <v>93.598989027747137</v>
      </c>
      <c r="J15" s="10">
        <f t="shared" si="2"/>
        <v>11.274686647679587</v>
      </c>
      <c r="K15" s="10">
        <f t="shared" si="3"/>
        <v>113.6954536166339</v>
      </c>
      <c r="L15" s="5"/>
      <c r="M15" s="5"/>
      <c r="N15" s="1"/>
      <c r="O15" s="1"/>
      <c r="P15" s="1"/>
      <c r="Q15" s="1"/>
      <c r="R15" s="1"/>
      <c r="S15" s="1"/>
      <c r="T15" s="1"/>
    </row>
    <row r="16" spans="1:20" ht="75" x14ac:dyDescent="0.3">
      <c r="A16" s="8" t="s">
        <v>13</v>
      </c>
      <c r="B16" s="9">
        <f t="shared" si="4"/>
        <v>3116471.4</v>
      </c>
      <c r="C16" s="9">
        <v>3098752.73</v>
      </c>
      <c r="D16" s="9">
        <v>17718.669999999998</v>
      </c>
      <c r="E16" s="10">
        <f t="shared" si="5"/>
        <v>99.431450903095083</v>
      </c>
      <c r="F16" s="9">
        <f t="shared" si="0"/>
        <v>1171357.96</v>
      </c>
      <c r="G16" s="9">
        <v>1146348.96</v>
      </c>
      <c r="H16" s="9">
        <v>25009</v>
      </c>
      <c r="I16" s="10">
        <f t="shared" si="1"/>
        <v>97.86495666960765</v>
      </c>
      <c r="J16" s="10">
        <f t="shared" si="2"/>
        <v>-1.5664942334874326</v>
      </c>
      <c r="K16" s="10">
        <f t="shared" si="3"/>
        <v>98.424548551530123</v>
      </c>
      <c r="L16" s="5"/>
      <c r="M16" s="5"/>
      <c r="N16" s="1"/>
      <c r="O16" s="1"/>
      <c r="P16" s="1"/>
      <c r="Q16" s="1"/>
      <c r="R16" s="1"/>
      <c r="S16" s="1"/>
      <c r="T16" s="1"/>
    </row>
    <row r="17" spans="1:20" s="3" customFormat="1" ht="18.75" x14ac:dyDescent="0.3">
      <c r="A17" s="8" t="s">
        <v>14</v>
      </c>
      <c r="B17" s="9">
        <f>SUM(B4:B16)</f>
        <v>66136339.970000006</v>
      </c>
      <c r="C17" s="9">
        <f>SUM(C4:C16)</f>
        <v>62868988.409999996</v>
      </c>
      <c r="D17" s="9">
        <f>SUM(D4:D16)</f>
        <v>3267351.56</v>
      </c>
      <c r="E17" s="10">
        <f t="shared" si="5"/>
        <v>95.059672849325949</v>
      </c>
      <c r="F17" s="9">
        <f>SUM(F4:F16)</f>
        <v>73051566.769999996</v>
      </c>
      <c r="G17" s="9">
        <f>SUM(G4:G16)</f>
        <v>59872603.430000007</v>
      </c>
      <c r="H17" s="9">
        <f>SUM(H4:H16)</f>
        <v>13178963.34</v>
      </c>
      <c r="I17" s="10">
        <f t="shared" si="1"/>
        <v>81.959369356863434</v>
      </c>
      <c r="J17" s="10">
        <f>ROUND(I17-E17,2)</f>
        <v>-13.1</v>
      </c>
      <c r="K17" s="10">
        <f>ROUND(I17*100/E17,3)</f>
        <v>86.218999999999994</v>
      </c>
      <c r="L17" s="6"/>
      <c r="M17" s="6"/>
      <c r="N17" s="2"/>
      <c r="O17" s="2"/>
      <c r="P17" s="2"/>
      <c r="Q17" s="2"/>
      <c r="R17" s="2"/>
      <c r="S17" s="2"/>
      <c r="T17" s="2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8">
    <mergeCell ref="A1:K1"/>
    <mergeCell ref="B2:D2"/>
    <mergeCell ref="F2:H2"/>
    <mergeCell ref="J2:J3"/>
    <mergeCell ref="A2:A3"/>
    <mergeCell ref="E2:E3"/>
    <mergeCell ref="I2:I3"/>
    <mergeCell ref="K2:K3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2023-07-13T03:51:09Z</dcterms:modified>
</cp:coreProperties>
</file>