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4" i="1"/>
  <c r="I4" i="1" s="1"/>
  <c r="G17" i="1"/>
  <c r="B6" i="1"/>
  <c r="E6" i="1" s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E16" i="1" s="1"/>
  <c r="B5" i="1"/>
  <c r="E5" i="1" s="1"/>
  <c r="D17" i="1"/>
  <c r="H17" i="1"/>
  <c r="C17" i="1"/>
  <c r="K16" i="1" l="1"/>
  <c r="K15" i="1"/>
  <c r="K14" i="1"/>
  <c r="K13" i="1"/>
  <c r="K12" i="1"/>
  <c r="K11" i="1"/>
  <c r="K10" i="1"/>
  <c r="K9" i="1"/>
  <c r="K8" i="1"/>
  <c r="K7" i="1"/>
  <c r="K6" i="1"/>
  <c r="K5" i="1"/>
  <c r="J16" i="1"/>
  <c r="J14" i="1"/>
  <c r="J13" i="1"/>
  <c r="J12" i="1"/>
  <c r="J11" i="1"/>
  <c r="J10" i="1"/>
  <c r="J9" i="1"/>
  <c r="J8" i="1"/>
  <c r="J7" i="1"/>
  <c r="J6" i="1"/>
  <c r="J5" i="1"/>
  <c r="B17" i="1"/>
  <c r="E17" i="1" s="1"/>
  <c r="E4" i="1"/>
  <c r="J4" i="1" s="1"/>
  <c r="J15" i="1"/>
  <c r="F17" i="1"/>
  <c r="I17" i="1" s="1"/>
  <c r="K17" i="1" l="1"/>
  <c r="K4" i="1"/>
  <c r="J17" i="1"/>
</calcChain>
</file>

<file path=xl/sharedStrings.xml><?xml version="1.0" encoding="utf-8"?>
<sst xmlns="http://schemas.openxmlformats.org/spreadsheetml/2006/main" count="28" uniqueCount="23">
  <si>
    <t>Наименование автономного учреждения:</t>
  </si>
  <si>
    <t>Доля бюджетных средств в общем объеме расходов, %</t>
  </si>
  <si>
    <t>МАУ "ЕДИНАЯ МЕЖПОСЕЛЕНЧЕСКАЯ СПЕЦИАЛИЗИРОВАННАЯ СЛУЖБА "СЕВЕРО-БАЙКАЛЬСКОГО РАЙОНА"</t>
  </si>
  <si>
    <t>МАУ ДО "ДШИ П.НОВЫЙ УОЯН" МО "СЕВЕРО-БАЙКАЛЬСКИЙ РАЙОН"</t>
  </si>
  <si>
    <t>МАУ ДО "ДШИ П.КИЧЕРА" МО "СЕВЕРО-БАЙКАЛЬСКИЙ РАЙОН"</t>
  </si>
  <si>
    <t>МАУ ДО "ДШИ П. НИЖНЕАНГАРСК" МО "СЕВЕРО-БАЙКАЛЬСКИЙ РАЙОН"</t>
  </si>
  <si>
    <t>МАУ "ИНФОРМАЦИОННО-МЕТОДИЧЕСКИЙ ЦЕНТР КУЛЬТУРЫ" МУНИЦИПАЛЬНОГО ОБРАЗОВАНИЯ "СЕВЕРО-БАЙКАЛЬСКИЙ РАЙОН"</t>
  </si>
  <si>
    <t>АУ СДК С. БАЙКАЛЬСКОЕ МУНИЦИПАЛЬНОГО ОБРАЗОВАНИЯ СЕЛЬСКОГО ПОСЕЛЕНИЯ "БАЙКАЛЬСКОЕ ЭВЕНКИЙСКОЕ"</t>
  </si>
  <si>
    <t>АУ "ММЦД П. НИЖНЕАНГАРСК "МО СЕВЕРО-БАЙКАЛЬСКИЙ РАЙОН"</t>
  </si>
  <si>
    <t>АУ "ММЦБ П. НИЖНЕАНГАРСК" МО "СЕВЕРО-БАЙКАЛЬСКИЙ РАЙОН"</t>
  </si>
  <si>
    <t>АУ "КДЦ" "СОВРЕМЕННИК" МО СП "ВЕРХНЕЗАИМСКОЕ" СЕВЕРО-БАЙКАЛЬСКОГО РАЙОНА</t>
  </si>
  <si>
    <t xml:space="preserve"> АУ "КДЦ "СЭВДЕН" МО СП "КУМОРСКОЕ ЭВЕНКИЙСКОЕ" СЕВЕРО-БАЙКАЛЬСКОГО РАЙОНА</t>
  </si>
  <si>
    <t>АУ "ИКМ СЕВЕРО-БАЙКАЛЬСКОГО РАЙОНА ИМ. Н.К. КИСЕЛЕВОЙ"</t>
  </si>
  <si>
    <t xml:space="preserve"> АУ " КДЦ "АРГУАКТА С. ХОЛОДНОЕ " МО СП "ХОЛОДНОЕ ЭВЕНКИЙСКОЕ " СЕВЕРО-БАЙКАЛЬСКОГО РАЙОНА</t>
  </si>
  <si>
    <t>Всего:</t>
  </si>
  <si>
    <t>За счет  средств бюджета</t>
  </si>
  <si>
    <t>За счет средств внебюджета</t>
  </si>
  <si>
    <t>ДК "РОМАНТИК", АУ</t>
  </si>
  <si>
    <t>Рост/снижение доли бюджетных средств в общем объеме расходов в абсолютном выражении</t>
  </si>
  <si>
    <t>Темп роста/ снижения доли бюджетных средств в общем объеме расходов, %</t>
  </si>
  <si>
    <t>Доля расходов бюджета МО "Северо-Байкальский район" на финансирование услуг социальной сферы, оказываемых автономными учреждениями за 3 квартал 2023 года</t>
  </si>
  <si>
    <t>Объем расходов на 01.10.2022 (руб)</t>
  </si>
  <si>
    <t>Объем расходов на 01.10.2023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</si>
</sst>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workbookViewId="0">
      <pane xSplit="1" ySplit="3" topLeftCell="G13" activePane="bottomRight" state="frozen"/>
      <selection pane="topRight" activeCell="B1" sqref="B1"/>
      <selection pane="bottomLeft" activeCell="A4" sqref="A4"/>
      <selection pane="bottomRight" activeCell="G17" sqref="G17"/>
    </sheetView>
  </sheetViews>
  <sheetFormatPr defaultRowHeight="15" x14ac:dyDescent="0.25"/>
  <cols>
    <col min="1" max="1" width="54.42578125" customWidth="1"/>
    <col min="2" max="2" width="19.42578125" bestFit="1" customWidth="1"/>
    <col min="3" max="3" width="16.42578125" bestFit="1" customWidth="1"/>
    <col min="4" max="4" width="15.140625" bestFit="1" customWidth="1"/>
    <col min="5" max="5" width="17.85546875" customWidth="1"/>
    <col min="6" max="6" width="19.42578125" bestFit="1" customWidth="1"/>
    <col min="7" max="7" width="17.85546875" bestFit="1" customWidth="1"/>
    <col min="8" max="8" width="16" customWidth="1"/>
    <col min="9" max="9" width="16.85546875" customWidth="1"/>
    <col min="10" max="10" width="22.85546875" customWidth="1"/>
    <col min="11" max="11" width="20.42578125" customWidth="1"/>
  </cols>
  <sheetData>
    <row r="1" spans="1:20" ht="44.25" customHeight="1" x14ac:dyDescent="0.3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</row>
    <row r="2" spans="1:20" ht="47.25" customHeight="1" x14ac:dyDescent="0.3">
      <c r="A2" s="17" t="s">
        <v>0</v>
      </c>
      <c r="B2" s="12" t="s">
        <v>21</v>
      </c>
      <c r="C2" s="13"/>
      <c r="D2" s="14"/>
      <c r="E2" s="17" t="s">
        <v>1</v>
      </c>
      <c r="F2" s="12" t="s">
        <v>22</v>
      </c>
      <c r="G2" s="13"/>
      <c r="H2" s="14"/>
      <c r="I2" s="17" t="s">
        <v>1</v>
      </c>
      <c r="J2" s="15" t="s">
        <v>18</v>
      </c>
      <c r="K2" s="15" t="s">
        <v>19</v>
      </c>
      <c r="L2" s="5"/>
      <c r="M2" s="5"/>
      <c r="N2" s="1"/>
      <c r="O2" s="1"/>
      <c r="P2" s="1"/>
      <c r="Q2" s="1"/>
      <c r="R2" s="1"/>
      <c r="S2" s="1"/>
      <c r="T2" s="1"/>
    </row>
    <row r="3" spans="1:20" ht="105.75" customHeight="1" x14ac:dyDescent="0.3">
      <c r="A3" s="17"/>
      <c r="B3" s="7" t="s">
        <v>14</v>
      </c>
      <c r="C3" s="7" t="s">
        <v>15</v>
      </c>
      <c r="D3" s="7" t="s">
        <v>16</v>
      </c>
      <c r="E3" s="17"/>
      <c r="F3" s="7" t="s">
        <v>14</v>
      </c>
      <c r="G3" s="7" t="s">
        <v>15</v>
      </c>
      <c r="H3" s="7" t="s">
        <v>16</v>
      </c>
      <c r="I3" s="17"/>
      <c r="J3" s="16"/>
      <c r="K3" s="16"/>
      <c r="L3" s="5"/>
      <c r="M3" s="5"/>
      <c r="N3" s="1"/>
      <c r="O3" s="1"/>
      <c r="P3" s="1"/>
      <c r="Q3" s="1"/>
      <c r="R3" s="1"/>
      <c r="S3" s="1"/>
      <c r="T3" s="1"/>
    </row>
    <row r="4" spans="1:20" ht="75" x14ac:dyDescent="0.3">
      <c r="A4" s="8" t="s">
        <v>2</v>
      </c>
      <c r="B4" s="9">
        <f>C4+D4</f>
        <v>1217030.97</v>
      </c>
      <c r="C4" s="9">
        <v>1217030.97</v>
      </c>
      <c r="D4" s="9">
        <v>0</v>
      </c>
      <c r="E4" s="10">
        <f>C4*100/B4</f>
        <v>100</v>
      </c>
      <c r="F4" s="9">
        <f>G4+H4</f>
        <v>688034.21</v>
      </c>
      <c r="G4" s="9">
        <v>688034.21</v>
      </c>
      <c r="H4" s="9">
        <v>0</v>
      </c>
      <c r="I4" s="10">
        <f>G4*100/F4</f>
        <v>100</v>
      </c>
      <c r="J4" s="10">
        <f>I4-E4</f>
        <v>0</v>
      </c>
      <c r="K4" s="10">
        <f>I4*100/E4</f>
        <v>100</v>
      </c>
      <c r="L4" s="5"/>
      <c r="M4" s="5"/>
      <c r="N4" s="1"/>
      <c r="O4" s="1"/>
      <c r="P4" s="1"/>
      <c r="Q4" s="1"/>
      <c r="R4" s="1"/>
      <c r="S4" s="1"/>
      <c r="T4" s="1"/>
    </row>
    <row r="5" spans="1:20" ht="18.75" x14ac:dyDescent="0.3">
      <c r="A5" s="8" t="s">
        <v>17</v>
      </c>
      <c r="B5" s="9">
        <f>C5+D5</f>
        <v>4109779.13</v>
      </c>
      <c r="C5" s="9">
        <v>3601881.85</v>
      </c>
      <c r="D5" s="9">
        <v>507897.28</v>
      </c>
      <c r="E5" s="10">
        <f>C5*100/B5</f>
        <v>87.641737817671967</v>
      </c>
      <c r="F5" s="9">
        <f t="shared" ref="F5:F16" si="0">G5+H5</f>
        <v>12456158.84</v>
      </c>
      <c r="G5" s="9">
        <v>6541423.8399999999</v>
      </c>
      <c r="H5" s="9">
        <v>5914735</v>
      </c>
      <c r="I5" s="10">
        <f t="shared" ref="I5:I17" si="1">G5*100/F5</f>
        <v>52.515578229411851</v>
      </c>
      <c r="J5" s="10">
        <f t="shared" ref="J5:J16" si="2">I5-E5</f>
        <v>-35.126159588260116</v>
      </c>
      <c r="K5" s="10">
        <f t="shared" ref="K5:K16" si="3">I5*100/E5</f>
        <v>59.920740433814942</v>
      </c>
      <c r="L5" s="5"/>
      <c r="M5" s="5"/>
      <c r="N5" s="1"/>
      <c r="O5" s="1"/>
      <c r="P5" s="1"/>
      <c r="Q5" s="1"/>
      <c r="R5" s="1"/>
      <c r="S5" s="1"/>
      <c r="T5" s="1"/>
    </row>
    <row r="6" spans="1:20" ht="37.5" x14ac:dyDescent="0.3">
      <c r="A6" s="8" t="s">
        <v>3</v>
      </c>
      <c r="B6" s="9">
        <f t="shared" ref="B6:B16" si="4">C6+D6</f>
        <v>28570025.559999999</v>
      </c>
      <c r="C6" s="9">
        <v>28216242.489999998</v>
      </c>
      <c r="D6" s="9">
        <v>353783.07</v>
      </c>
      <c r="E6" s="10">
        <f t="shared" ref="E6:E17" si="5">C6*100/B6</f>
        <v>98.761698447706962</v>
      </c>
      <c r="F6" s="9">
        <f t="shared" si="0"/>
        <v>14048545.99</v>
      </c>
      <c r="G6" s="9">
        <v>13645269.689999999</v>
      </c>
      <c r="H6" s="9">
        <v>403276.3</v>
      </c>
      <c r="I6" s="10">
        <f t="shared" si="1"/>
        <v>97.129408977362786</v>
      </c>
      <c r="J6" s="10">
        <f t="shared" si="2"/>
        <v>-1.6322894703441762</v>
      </c>
      <c r="K6" s="10">
        <f t="shared" si="3"/>
        <v>98.347244431799183</v>
      </c>
      <c r="L6" s="5"/>
      <c r="M6" s="5"/>
      <c r="N6" s="1"/>
      <c r="O6" s="1"/>
      <c r="P6" s="1"/>
      <c r="Q6" s="1"/>
      <c r="R6" s="1"/>
      <c r="S6" s="1"/>
      <c r="T6" s="1"/>
    </row>
    <row r="7" spans="1:20" ht="37.5" x14ac:dyDescent="0.3">
      <c r="A7" s="8" t="s">
        <v>4</v>
      </c>
      <c r="B7" s="9">
        <f t="shared" si="4"/>
        <v>8323886.4699999997</v>
      </c>
      <c r="C7" s="9">
        <v>8071051.5099999998</v>
      </c>
      <c r="D7" s="9">
        <v>252834.96</v>
      </c>
      <c r="E7" s="10">
        <f t="shared" si="5"/>
        <v>96.962537140418263</v>
      </c>
      <c r="F7" s="9">
        <f t="shared" si="0"/>
        <v>9320399.0600000005</v>
      </c>
      <c r="G7" s="9">
        <v>9046795.25</v>
      </c>
      <c r="H7" s="9">
        <v>273603.81</v>
      </c>
      <c r="I7" s="10">
        <f t="shared" si="1"/>
        <v>97.064462495235688</v>
      </c>
      <c r="J7" s="10">
        <f t="shared" si="2"/>
        <v>0.10192535481742482</v>
      </c>
      <c r="K7" s="10">
        <f t="shared" si="3"/>
        <v>100.10511828364167</v>
      </c>
      <c r="L7" s="5"/>
      <c r="M7" s="5"/>
      <c r="N7" s="1"/>
      <c r="O7" s="1"/>
      <c r="P7" s="1"/>
      <c r="Q7" s="1"/>
      <c r="R7" s="1"/>
      <c r="S7" s="1"/>
      <c r="T7" s="1"/>
    </row>
    <row r="8" spans="1:20" ht="56.25" x14ac:dyDescent="0.3">
      <c r="A8" s="8" t="s">
        <v>5</v>
      </c>
      <c r="B8" s="9">
        <f t="shared" si="4"/>
        <v>11809457.68</v>
      </c>
      <c r="C8" s="9">
        <v>11502365.529999999</v>
      </c>
      <c r="D8" s="9">
        <v>307092.15000000002</v>
      </c>
      <c r="E8" s="10">
        <f t="shared" si="5"/>
        <v>97.399608362032765</v>
      </c>
      <c r="F8" s="9">
        <f t="shared" si="0"/>
        <v>16022401.08</v>
      </c>
      <c r="G8" s="9">
        <v>15734464.550000001</v>
      </c>
      <c r="H8" s="9">
        <v>287936.53000000003</v>
      </c>
      <c r="I8" s="10">
        <f t="shared" si="1"/>
        <v>98.202912730980017</v>
      </c>
      <c r="J8" s="10">
        <f t="shared" si="2"/>
        <v>0.8033043689472521</v>
      </c>
      <c r="K8" s="10">
        <f t="shared" si="3"/>
        <v>100.82475112832219</v>
      </c>
      <c r="L8" s="5"/>
      <c r="M8" s="5"/>
      <c r="N8" s="1"/>
      <c r="O8" s="1"/>
      <c r="P8" s="1"/>
      <c r="Q8" s="1"/>
      <c r="R8" s="1"/>
      <c r="S8" s="1"/>
      <c r="T8" s="1"/>
    </row>
    <row r="9" spans="1:20" ht="93.75" x14ac:dyDescent="0.3">
      <c r="A9" s="8" t="s">
        <v>6</v>
      </c>
      <c r="B9" s="9">
        <f t="shared" si="4"/>
        <v>10122670.030000001</v>
      </c>
      <c r="C9" s="9">
        <v>8380389.7400000002</v>
      </c>
      <c r="D9" s="9">
        <v>1742280.29</v>
      </c>
      <c r="E9" s="10">
        <f t="shared" si="5"/>
        <v>82.788332674714269</v>
      </c>
      <c r="F9" s="9">
        <f t="shared" si="0"/>
        <v>9771088.8300000001</v>
      </c>
      <c r="G9" s="9">
        <v>8566090.2300000004</v>
      </c>
      <c r="H9" s="9">
        <v>1204998.6000000001</v>
      </c>
      <c r="I9" s="10">
        <f t="shared" si="1"/>
        <v>87.667714202942108</v>
      </c>
      <c r="J9" s="10">
        <f t="shared" si="2"/>
        <v>4.8793815282278388</v>
      </c>
      <c r="K9" s="10">
        <f t="shared" si="3"/>
        <v>105.8938033543924</v>
      </c>
      <c r="L9" s="5"/>
      <c r="M9" s="5"/>
      <c r="N9" s="1"/>
      <c r="O9" s="1"/>
      <c r="P9" s="1"/>
      <c r="Q9" s="1"/>
      <c r="R9" s="1"/>
      <c r="S9" s="1"/>
      <c r="T9" s="1"/>
    </row>
    <row r="10" spans="1:20" ht="75" x14ac:dyDescent="0.3">
      <c r="A10" s="8" t="s">
        <v>7</v>
      </c>
      <c r="B10" s="9">
        <f t="shared" si="4"/>
        <v>1296806.78</v>
      </c>
      <c r="C10" s="9">
        <v>1286727.06</v>
      </c>
      <c r="D10" s="9">
        <v>10079.719999999999</v>
      </c>
      <c r="E10" s="10">
        <f t="shared" si="5"/>
        <v>99.222727691167677</v>
      </c>
      <c r="F10" s="9">
        <f t="shared" si="0"/>
        <v>1512755.81</v>
      </c>
      <c r="G10" s="9">
        <v>1496938.48</v>
      </c>
      <c r="H10" s="9">
        <v>15817.33</v>
      </c>
      <c r="I10" s="10">
        <f t="shared" si="1"/>
        <v>98.954402958135063</v>
      </c>
      <c r="J10" s="10">
        <f t="shared" si="2"/>
        <v>-0.26832473303261395</v>
      </c>
      <c r="K10" s="10">
        <f t="shared" si="3"/>
        <v>99.729573315230994</v>
      </c>
      <c r="L10" s="5"/>
      <c r="M10" s="5"/>
      <c r="N10" s="1"/>
      <c r="O10" s="1"/>
      <c r="P10" s="1"/>
      <c r="Q10" s="1"/>
      <c r="R10" s="1"/>
      <c r="S10" s="1"/>
      <c r="T10" s="1"/>
    </row>
    <row r="11" spans="1:20" ht="37.5" x14ac:dyDescent="0.3">
      <c r="A11" s="8" t="s">
        <v>8</v>
      </c>
      <c r="B11" s="9">
        <f t="shared" si="4"/>
        <v>7653570.0299999993</v>
      </c>
      <c r="C11" s="9">
        <v>6879659.5599999996</v>
      </c>
      <c r="D11" s="9">
        <v>773910.47</v>
      </c>
      <c r="E11" s="10">
        <f t="shared" si="5"/>
        <v>89.888242127968098</v>
      </c>
      <c r="F11" s="9">
        <f t="shared" si="0"/>
        <v>12360836.809999999</v>
      </c>
      <c r="G11" s="9">
        <v>6382087.4299999997</v>
      </c>
      <c r="H11" s="9">
        <v>5978749.3799999999</v>
      </c>
      <c r="I11" s="10">
        <f t="shared" si="1"/>
        <v>51.63151595721132</v>
      </c>
      <c r="J11" s="10">
        <f t="shared" si="2"/>
        <v>-38.256726170756778</v>
      </c>
      <c r="K11" s="10">
        <f t="shared" si="3"/>
        <v>57.439677019945343</v>
      </c>
      <c r="L11" s="5"/>
      <c r="M11" s="5"/>
      <c r="N11" s="1"/>
      <c r="O11" s="1"/>
      <c r="P11" s="1"/>
      <c r="Q11" s="1"/>
      <c r="R11" s="1"/>
      <c r="S11" s="1"/>
      <c r="T11" s="1"/>
    </row>
    <row r="12" spans="1:20" ht="37.5" x14ac:dyDescent="0.3">
      <c r="A12" s="8" t="s">
        <v>9</v>
      </c>
      <c r="B12" s="9">
        <f t="shared" si="4"/>
        <v>3949105.8800000004</v>
      </c>
      <c r="C12" s="9">
        <v>3861740.47</v>
      </c>
      <c r="D12" s="9">
        <v>87365.41</v>
      </c>
      <c r="E12" s="10">
        <f t="shared" si="5"/>
        <v>97.787716697026099</v>
      </c>
      <c r="F12" s="9">
        <f t="shared" si="0"/>
        <v>4417318.1199999992</v>
      </c>
      <c r="G12" s="9">
        <v>4304664.3099999996</v>
      </c>
      <c r="H12" s="9">
        <v>112653.81</v>
      </c>
      <c r="I12" s="10">
        <f t="shared" si="1"/>
        <v>97.44972386095661</v>
      </c>
      <c r="J12" s="10">
        <f t="shared" si="2"/>
        <v>-0.33799283606948904</v>
      </c>
      <c r="K12" s="10">
        <f t="shared" si="3"/>
        <v>99.654360642127784</v>
      </c>
      <c r="L12" s="5"/>
      <c r="M12" s="5"/>
      <c r="N12" s="1"/>
      <c r="O12" s="1"/>
      <c r="P12" s="1"/>
      <c r="Q12" s="1"/>
      <c r="R12" s="1"/>
      <c r="S12" s="1"/>
      <c r="T12" s="1"/>
    </row>
    <row r="13" spans="1:20" ht="56.25" x14ac:dyDescent="0.3">
      <c r="A13" s="8" t="s">
        <v>10</v>
      </c>
      <c r="B13" s="9">
        <f t="shared" si="4"/>
        <v>1670025.0699999998</v>
      </c>
      <c r="C13" s="9">
        <v>1647025.38</v>
      </c>
      <c r="D13" s="9">
        <v>22999.69</v>
      </c>
      <c r="E13" s="10">
        <f t="shared" si="5"/>
        <v>98.622793728479792</v>
      </c>
      <c r="F13" s="9">
        <f t="shared" si="0"/>
        <v>2294505.8499999996</v>
      </c>
      <c r="G13" s="9">
        <v>2284505.5299999998</v>
      </c>
      <c r="H13" s="9">
        <v>10000.32</v>
      </c>
      <c r="I13" s="10">
        <f t="shared" si="1"/>
        <v>99.564162366376195</v>
      </c>
      <c r="J13" s="10">
        <f t="shared" si="2"/>
        <v>0.94136863789640302</v>
      </c>
      <c r="K13" s="10">
        <f t="shared" si="3"/>
        <v>100.95451426826145</v>
      </c>
      <c r="L13" s="5"/>
      <c r="M13" s="5"/>
      <c r="N13" s="1"/>
      <c r="O13" s="1"/>
      <c r="P13" s="1"/>
      <c r="Q13" s="1"/>
      <c r="R13" s="1"/>
      <c r="S13" s="1"/>
      <c r="T13" s="1"/>
    </row>
    <row r="14" spans="1:20" ht="56.25" x14ac:dyDescent="0.3">
      <c r="A14" s="8" t="s">
        <v>11</v>
      </c>
      <c r="B14" s="9">
        <f t="shared" si="4"/>
        <v>1787198.1400000001</v>
      </c>
      <c r="C14" s="9">
        <v>1753242.56</v>
      </c>
      <c r="D14" s="9">
        <v>33955.58</v>
      </c>
      <c r="E14" s="10">
        <f t="shared" si="5"/>
        <v>98.10006628587918</v>
      </c>
      <c r="F14" s="9">
        <f t="shared" si="0"/>
        <v>1459567.2</v>
      </c>
      <c r="G14" s="9">
        <v>1455941.02</v>
      </c>
      <c r="H14" s="9">
        <v>3626.18</v>
      </c>
      <c r="I14" s="10">
        <f t="shared" si="1"/>
        <v>99.751557859069464</v>
      </c>
      <c r="J14" s="10">
        <f t="shared" si="2"/>
        <v>1.6514915731902846</v>
      </c>
      <c r="K14" s="10">
        <f t="shared" si="3"/>
        <v>101.68347651099194</v>
      </c>
      <c r="L14" s="5"/>
      <c r="M14" s="5"/>
      <c r="N14" s="1"/>
      <c r="O14" s="1"/>
      <c r="P14" s="1"/>
      <c r="Q14" s="1"/>
      <c r="R14" s="1"/>
      <c r="S14" s="1"/>
      <c r="T14" s="1"/>
    </row>
    <row r="15" spans="1:20" ht="37.5" x14ac:dyDescent="0.3">
      <c r="A15" s="8" t="s">
        <v>12</v>
      </c>
      <c r="B15" s="9">
        <f t="shared" si="4"/>
        <v>3562412.23</v>
      </c>
      <c r="C15" s="9">
        <v>2828852.65</v>
      </c>
      <c r="D15" s="9">
        <v>733559.58</v>
      </c>
      <c r="E15" s="10">
        <f t="shared" si="5"/>
        <v>79.408346574197566</v>
      </c>
      <c r="F15" s="9">
        <f t="shared" si="0"/>
        <v>7842482.8300000001</v>
      </c>
      <c r="G15" s="9">
        <v>7368171.5499999998</v>
      </c>
      <c r="H15" s="9">
        <v>474311.28</v>
      </c>
      <c r="I15" s="10">
        <f t="shared" si="1"/>
        <v>93.952026542084255</v>
      </c>
      <c r="J15" s="10">
        <f t="shared" si="2"/>
        <v>14.543679967886689</v>
      </c>
      <c r="K15" s="10">
        <f t="shared" si="3"/>
        <v>118.31505200060722</v>
      </c>
      <c r="L15" s="5"/>
      <c r="M15" s="5"/>
      <c r="N15" s="1"/>
      <c r="O15" s="1"/>
      <c r="P15" s="1"/>
      <c r="Q15" s="1"/>
      <c r="R15" s="1"/>
      <c r="S15" s="1"/>
      <c r="T15" s="1"/>
    </row>
    <row r="16" spans="1:20" ht="75" x14ac:dyDescent="0.3">
      <c r="A16" s="8" t="s">
        <v>13</v>
      </c>
      <c r="B16" s="9">
        <f t="shared" si="4"/>
        <v>3631642.04</v>
      </c>
      <c r="C16" s="9">
        <v>3604278.98</v>
      </c>
      <c r="D16" s="9">
        <v>27363.06</v>
      </c>
      <c r="E16" s="10">
        <f t="shared" si="5"/>
        <v>99.246537524937338</v>
      </c>
      <c r="F16" s="9">
        <f t="shared" si="0"/>
        <v>1578609.1</v>
      </c>
      <c r="G16" s="9">
        <v>1546700.1</v>
      </c>
      <c r="H16" s="9">
        <v>31909</v>
      </c>
      <c r="I16" s="10">
        <f t="shared" si="1"/>
        <v>97.978663622298896</v>
      </c>
      <c r="J16" s="10">
        <f t="shared" si="2"/>
        <v>-1.267873902638442</v>
      </c>
      <c r="K16" s="10">
        <f t="shared" si="3"/>
        <v>98.722500618905855</v>
      </c>
      <c r="L16" s="5"/>
      <c r="M16" s="5"/>
      <c r="N16" s="1"/>
      <c r="O16" s="1"/>
      <c r="P16" s="1"/>
      <c r="Q16" s="1"/>
      <c r="R16" s="1"/>
      <c r="S16" s="1"/>
      <c r="T16" s="1"/>
    </row>
    <row r="17" spans="1:20" s="3" customFormat="1" ht="18.75" x14ac:dyDescent="0.3">
      <c r="A17" s="8" t="s">
        <v>14</v>
      </c>
      <c r="B17" s="9">
        <f>SUM(B4:B16)</f>
        <v>87703610.00999999</v>
      </c>
      <c r="C17" s="9">
        <f>SUM(C4:C16)</f>
        <v>82850488.750000015</v>
      </c>
      <c r="D17" s="9">
        <f>SUM(D4:D16)</f>
        <v>4853121.26</v>
      </c>
      <c r="E17" s="10">
        <f t="shared" si="5"/>
        <v>94.466452111325154</v>
      </c>
      <c r="F17" s="9">
        <f>SUM(F4:F16)</f>
        <v>93772703.729999989</v>
      </c>
      <c r="G17" s="9">
        <f>SUM(G4:G16)</f>
        <v>79061086.189999983</v>
      </c>
      <c r="H17" s="9">
        <f>SUM(H4:H16)</f>
        <v>14711617.539999999</v>
      </c>
      <c r="I17" s="10">
        <f t="shared" si="1"/>
        <v>84.311407312772801</v>
      </c>
      <c r="J17" s="10">
        <f>ROUND(I17-E17,2)</f>
        <v>-10.16</v>
      </c>
      <c r="K17" s="10">
        <f>ROUND(I17*100/E17,3)</f>
        <v>89.25</v>
      </c>
      <c r="L17" s="6"/>
      <c r="M17" s="6"/>
      <c r="N17" s="2"/>
      <c r="O17" s="2"/>
      <c r="P17" s="2"/>
      <c r="Q17" s="2"/>
      <c r="R17" s="2"/>
      <c r="S17" s="2"/>
      <c r="T17" s="2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8">
    <mergeCell ref="A1:K1"/>
    <mergeCell ref="B2:D2"/>
    <mergeCell ref="F2:H2"/>
    <mergeCell ref="J2:J3"/>
    <mergeCell ref="A2:A3"/>
    <mergeCell ref="E2:E3"/>
    <mergeCell ref="I2:I3"/>
    <mergeCell ref="K2:K3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2023-10-17T02:48:49Z</dcterms:modified>
</cp:coreProperties>
</file>